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ООО УК ЖИЛИЩНИК\Жилищник 4593\Анализ\Теплоснабжение\Сквозные расчеты\Экономия по ОДПУ\2019\Перерасчет за отопление 2019 (инф. для размещения на сайт)\"/>
    </mc:Choice>
  </mc:AlternateContent>
  <bookViews>
    <workbookView xWindow="0" yWindow="0" windowWidth="28800" windowHeight="123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K23" i="1" l="1"/>
  <c r="F23" i="1"/>
  <c r="E23" i="1" l="1"/>
  <c r="L15" i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<sst xmlns="http://schemas.openxmlformats.org/spreadsheetml/2006/main" count="40" uniqueCount="36">
  <si>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</si>
  <si>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</si>
  <si>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</si>
  <si>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</si>
  <si>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</si>
  <si>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</si>
  <si>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</si>
  <si>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</si>
  <si>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</si>
  <si>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</si>
  <si>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</si>
  <si>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</si>
  <si>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</si>
  <si>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</si>
  <si>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</si>
  <si>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</si>
  <si>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</si>
  <si>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</si>
  <si>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</si>
  <si>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</si>
  <si>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</si>
  <si>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</si>
  <si>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</si>
  <si>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</si>
  <si>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</si>
  <si>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</si>
  <si>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</si>
  <si>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</si>
  <si>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</si>
  <si>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</si>
  <si>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2019 год</t>
  </si>
  <si>
    <t>Директор ООО "УК "Жилищник"</t>
  </si>
  <si>
    <t>Кончаев М.С.</t>
  </si>
  <si>
    <t>Норматив среднесложившийся за 2018 год</t>
  </si>
  <si>
    <t>Расход Гкал на 1 м2 , 
исходя из показаний ОДПУ в 2019 г ( на 2020 г)</t>
  </si>
  <si>
    <t>Волгоградская,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</si>
</sst>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  <numFmt numFmtId="171" formatCode="_-* #,##0.00\ _₽_-;\-* #,##0.00\ _₽_-;_-* &quot;-&quot;??\ _₽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23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5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3" borderId="15" xfId="1" applyFont="1" applyFill="1" applyBorder="1" applyAlignment="1">
      <alignment horizontal="left" vertical="center"/>
    </xf>
    <xf numFmtId="167" fontId="5" fillId="4" borderId="12" xfId="1" applyNumberFormat="1" applyFont="1" applyFill="1" applyBorder="1" applyAlignment="1">
      <alignment horizontal="center" vertical="center"/>
    </xf>
    <xf numFmtId="164" fontId="5" fillId="4" borderId="13" xfId="1" applyFont="1" applyFill="1" applyBorder="1" applyAlignment="1">
      <alignment horizontal="center" vertical="center"/>
    </xf>
    <xf numFmtId="168" fontId="5" fillId="4" borderId="12" xfId="1" applyNumberFormat="1" applyFont="1" applyFill="1" applyBorder="1" applyAlignment="1">
      <alignment horizontal="center" vertical="center"/>
    </xf>
    <xf numFmtId="169" fontId="5" fillId="4" borderId="13" xfId="1" applyNumberFormat="1" applyFont="1" applyFill="1" applyBorder="1" applyAlignment="1">
      <alignment horizontal="center" vertical="center"/>
    </xf>
    <xf numFmtId="167" fontId="4" fillId="2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70" fontId="5" fillId="4" borderId="12" xfId="1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2" fillId="5" borderId="19" xfId="0" applyFont="1" applyFill="1" applyBorder="1" applyAlignment="1">
      <alignment horizontal="center" vertical="top"/>
    </xf>
    <xf numFmtId="164" fontId="4" fillId="5" borderId="20" xfId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67" fontId="4" fillId="0" borderId="21" xfId="1" applyNumberFormat="1" applyFont="1" applyBorder="1" applyAlignment="1">
      <alignment vertical="center"/>
    </xf>
    <xf numFmtId="167" fontId="3" fillId="6" borderId="20" xfId="1" applyNumberFormat="1" applyFill="1" applyBorder="1" applyAlignment="1">
      <alignment horizontal="center" vertical="center"/>
    </xf>
    <xf numFmtId="171" fontId="4" fillId="0" borderId="21" xfId="0" applyNumberFormat="1" applyFont="1" applyBorder="1" applyAlignment="1">
      <alignment vertical="center"/>
    </xf>
    <xf numFmtId="164" fontId="3" fillId="5" borderId="20" xfId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6"/>
  <sheetViews>
    <sheetView tabSelected="1" zoomScale="80" zoomScaleNormal="80" workbookViewId="0">
      <pane xSplit="2" topLeftCell="C1" activePane="topRight" state="frozen"/>
      <selection activeCell="D206" sqref="D206"/>
      <selection pane="topRight" activeCell="L28" sqref="L28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0.28515625" style="1" bestFit="1" customWidth="1"/>
    <col min="8" max="8" width="10.140625" style="1" customWidth="1"/>
    <col min="9" max="9" width="11.7109375" style="1" bestFit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7" t="s">
        <v>30</v>
      </c>
      <c r="C2" s="37"/>
      <c r="D2" s="37"/>
      <c r="E2" s="37"/>
      <c r="F2" s="37"/>
      <c r="G2" s="37"/>
      <c r="H2" s="37"/>
      <c r="I2" s="37"/>
      <c r="J2" s="37"/>
      <c r="K2" s="37"/>
      <c r="L2" s="37"/>
    </row>
    <row r="4" spans="2:12" ht="15" x14ac:dyDescent="0.25">
      <c r="B4" s="38" t="s">
        <v>0</v>
      </c>
      <c r="C4" s="38"/>
      <c r="D4" s="38"/>
      <c r="E4" s="38"/>
      <c r="F4" s="38"/>
      <c r="G4" s="38"/>
      <c r="H4" s="38"/>
      <c r="I4" s="38"/>
      <c r="J4" s="38"/>
      <c r="K4" s="38"/>
      <c r="L4" s="38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35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39" t="s">
        <v>2</v>
      </c>
      <c r="C8" s="41" t="s">
        <v>3</v>
      </c>
      <c r="D8" s="42"/>
      <c r="E8" s="45" t="s">
        <v>4</v>
      </c>
      <c r="F8" s="42" t="s">
        <v>33</v>
      </c>
      <c r="G8" s="42" t="s">
        <v>5</v>
      </c>
      <c r="H8" s="42"/>
      <c r="I8" s="47"/>
      <c r="J8" s="48" t="s">
        <v>6</v>
      </c>
      <c r="K8" s="50" t="s">
        <v>34</v>
      </c>
      <c r="L8" s="36" t="s">
        <v>7</v>
      </c>
    </row>
    <row r="9" spans="2:12" s="13" customFormat="1" ht="78" customHeight="1" x14ac:dyDescent="0.25">
      <c r="B9" s="40"/>
      <c r="C9" s="43"/>
      <c r="D9" s="44"/>
      <c r="E9" s="46"/>
      <c r="F9" s="44"/>
      <c r="G9" s="11" t="s">
        <v>8</v>
      </c>
      <c r="H9" s="11" t="s">
        <v>9</v>
      </c>
      <c r="I9" s="12" t="s">
        <v>10</v>
      </c>
      <c r="J9" s="49"/>
      <c r="K9" s="50"/>
      <c r="L9" s="36"/>
    </row>
    <row r="10" spans="2:12" s="20" customFormat="1" ht="15" customHeight="1" x14ac:dyDescent="0.25">
      <c r="B10" s="14"/>
      <c r="C10" s="15" t="s">
        <v>11</v>
      </c>
      <c r="D10" s="34" t="s">
        <v>12</v>
      </c>
      <c r="E10" s="16" t="s">
        <v>13</v>
      </c>
      <c r="F10" s="16" t="s">
        <v>14</v>
      </c>
      <c r="G10" s="16" t="s">
        <v>15</v>
      </c>
      <c r="H10" s="16" t="s">
        <v>15</v>
      </c>
      <c r="I10" s="16" t="s">
        <v>15</v>
      </c>
      <c r="J10" s="17" t="s">
        <v>16</v>
      </c>
      <c r="K10" s="18" t="s">
        <v>14</v>
      </c>
      <c r="L10" s="19" t="s">
        <v>16</v>
      </c>
    </row>
    <row r="11" spans="2:12" s="24" customFormat="1" ht="27.75" customHeight="1" x14ac:dyDescent="0.25">
      <c r="B11" s="21" t="s">
        <v>17</v>
      </c>
      <c r="C11" s="30">
        <v>110.474</v>
      </c>
      <c r="D11" s="35">
        <v>89528.01999999999</v>
      </c>
      <c r="E11" s="31">
        <v>2722.3</v>
      </c>
      <c r="F11" s="30">
        <v>1.9E-2</v>
      </c>
      <c r="G11" s="22">
        <v>757.54</v>
      </c>
      <c r="H11" s="22">
        <v>945.12</v>
      </c>
      <c r="I11" s="22">
        <v>1468.84</v>
      </c>
      <c r="J11" s="53">
        <v>46607.94</v>
      </c>
      <c r="K11" s="51">
        <v>4.0581126253535611E-2</v>
      </c>
      <c r="L11" s="23">
        <f>J11-D11</f>
        <v>-42920.079999999987</v>
      </c>
    </row>
    <row r="12" spans="2:12" s="24" customFormat="1" ht="27.75" customHeight="1" x14ac:dyDescent="0.25">
      <c r="B12" s="21" t="s">
        <v>18</v>
      </c>
      <c r="C12" s="30">
        <v>106.89100000000001</v>
      </c>
      <c r="D12" s="35">
        <v>87145.94</v>
      </c>
      <c r="E12" s="31">
        <v>2722.3</v>
      </c>
      <c r="F12" s="30">
        <v>2.0999999800000002E-2</v>
      </c>
      <c r="G12" s="22">
        <v>757.54</v>
      </c>
      <c r="H12" s="22">
        <v>945.12</v>
      </c>
      <c r="I12" s="22">
        <v>1468.84</v>
      </c>
      <c r="J12" s="53">
        <v>46607.94</v>
      </c>
      <c r="K12" s="51">
        <v>3.926495977665944E-2</v>
      </c>
      <c r="L12" s="23">
        <f t="shared" ref="L12:L22" si="0">J12-D12</f>
        <v>-40538</v>
      </c>
    </row>
    <row r="13" spans="2:12" s="24" customFormat="1" ht="27.75" customHeight="1" x14ac:dyDescent="0.25">
      <c r="B13" s="21" t="s">
        <v>19</v>
      </c>
      <c r="C13" s="30">
        <v>58.666999999999994</v>
      </c>
      <c r="D13" s="35">
        <v>47582.13</v>
      </c>
      <c r="E13" s="31">
        <v>2722.3</v>
      </c>
      <c r="F13" s="30">
        <v>2.0999999800000002E-2</v>
      </c>
      <c r="G13" s="22">
        <v>757.54</v>
      </c>
      <c r="H13" s="22">
        <v>945.12</v>
      </c>
      <c r="I13" s="22">
        <v>1468.84</v>
      </c>
      <c r="J13" s="53">
        <v>46366.880000000005</v>
      </c>
      <c r="K13" s="51">
        <v>2.1550527127796346E-2</v>
      </c>
      <c r="L13" s="23">
        <f t="shared" si="0"/>
        <v>-1215.2499999999927</v>
      </c>
    </row>
    <row r="14" spans="2:12" s="24" customFormat="1" ht="27.75" customHeight="1" x14ac:dyDescent="0.25">
      <c r="B14" s="21" t="s">
        <v>20</v>
      </c>
      <c r="C14" s="30">
        <v>53.384</v>
      </c>
      <c r="D14" s="35">
        <v>42731.61</v>
      </c>
      <c r="E14" s="31">
        <v>2722.3</v>
      </c>
      <c r="F14" s="30">
        <v>2.0999999800000002E-2</v>
      </c>
      <c r="G14" s="22">
        <v>757.54</v>
      </c>
      <c r="H14" s="22">
        <v>945.12</v>
      </c>
      <c r="I14" s="22">
        <v>1468.84</v>
      </c>
      <c r="J14" s="53">
        <v>45760.83</v>
      </c>
      <c r="K14" s="51">
        <v>1.9609888697057633E-2</v>
      </c>
      <c r="L14" s="23">
        <f t="shared" si="0"/>
        <v>3029.2200000000012</v>
      </c>
    </row>
    <row r="15" spans="2:12" s="24" customFormat="1" ht="27.75" customHeight="1" x14ac:dyDescent="0.25">
      <c r="B15" s="21" t="s">
        <v>21</v>
      </c>
      <c r="C15" s="30">
        <v>39.372</v>
      </c>
      <c r="D15" s="35">
        <v>31515.86</v>
      </c>
      <c r="E15" s="31">
        <v>2722.3</v>
      </c>
      <c r="F15" s="30">
        <v>2.0999999800000002E-2</v>
      </c>
      <c r="G15" s="22">
        <v>757.54</v>
      </c>
      <c r="H15" s="22">
        <v>945.12</v>
      </c>
      <c r="I15" s="22">
        <v>1468.84</v>
      </c>
      <c r="J15" s="53">
        <v>45760.83</v>
      </c>
      <c r="K15" s="51">
        <v>1.4462770451456488E-2</v>
      </c>
      <c r="L15" s="23">
        <f t="shared" si="0"/>
        <v>14244.970000000001</v>
      </c>
    </row>
    <row r="16" spans="2:12" s="24" customFormat="1" ht="27.75" customHeight="1" x14ac:dyDescent="0.25">
      <c r="B16" s="21" t="s">
        <v>22</v>
      </c>
      <c r="C16" s="30">
        <v>0</v>
      </c>
      <c r="D16" s="35">
        <v>0</v>
      </c>
      <c r="E16" s="31">
        <v>2722.3</v>
      </c>
      <c r="F16" s="30">
        <v>2.0999999800000002E-2</v>
      </c>
      <c r="G16" s="22">
        <v>757.54</v>
      </c>
      <c r="H16" s="22">
        <v>945.12</v>
      </c>
      <c r="I16" s="22">
        <v>1468.84</v>
      </c>
      <c r="J16" s="53">
        <v>45760.83</v>
      </c>
      <c r="K16" s="51">
        <v>0</v>
      </c>
      <c r="L16" s="23">
        <f t="shared" si="0"/>
        <v>45760.83</v>
      </c>
    </row>
    <row r="17" spans="2:12" s="24" customFormat="1" ht="27.75" customHeight="1" x14ac:dyDescent="0.25">
      <c r="B17" s="21" t="s">
        <v>23</v>
      </c>
      <c r="C17" s="30">
        <v>0</v>
      </c>
      <c r="D17" s="35">
        <v>0</v>
      </c>
      <c r="E17" s="31">
        <v>2722.2999999999997</v>
      </c>
      <c r="F17" s="30">
        <v>2.0999999800000002E-2</v>
      </c>
      <c r="G17" s="22">
        <v>778.75</v>
      </c>
      <c r="H17" s="22">
        <v>971.58</v>
      </c>
      <c r="I17" s="22">
        <v>1645.09</v>
      </c>
      <c r="J17" s="54">
        <v>47644.5</v>
      </c>
      <c r="K17" s="52">
        <v>0</v>
      </c>
      <c r="L17" s="23">
        <f t="shared" si="0"/>
        <v>47644.5</v>
      </c>
    </row>
    <row r="18" spans="2:12" s="24" customFormat="1" ht="27.75" customHeight="1" x14ac:dyDescent="0.25">
      <c r="B18" s="21" t="s">
        <v>24</v>
      </c>
      <c r="C18" s="30">
        <v>0</v>
      </c>
      <c r="D18" s="35">
        <v>0</v>
      </c>
      <c r="E18" s="31">
        <v>2722.3</v>
      </c>
      <c r="F18" s="30">
        <v>2.0999999800000002E-2</v>
      </c>
      <c r="G18" s="22">
        <v>778.75</v>
      </c>
      <c r="H18" s="22">
        <v>971.58</v>
      </c>
      <c r="I18" s="22">
        <v>1645.09</v>
      </c>
      <c r="J18" s="54">
        <v>47215.95</v>
      </c>
      <c r="K18" s="52">
        <v>0</v>
      </c>
      <c r="L18" s="23">
        <f t="shared" si="0"/>
        <v>47215.95</v>
      </c>
    </row>
    <row r="19" spans="2:12" s="24" customFormat="1" ht="27.75" customHeight="1" x14ac:dyDescent="0.25">
      <c r="B19" s="21" t="s">
        <v>25</v>
      </c>
      <c r="C19" s="30">
        <v>23.466000000000001</v>
      </c>
      <c r="D19" s="35">
        <v>19380.45</v>
      </c>
      <c r="E19" s="31">
        <v>2722.3</v>
      </c>
      <c r="F19" s="30">
        <v>2.0999999800000002E-2</v>
      </c>
      <c r="G19" s="22">
        <v>778.75</v>
      </c>
      <c r="H19" s="22">
        <v>971.58</v>
      </c>
      <c r="I19" s="22">
        <v>1645.09</v>
      </c>
      <c r="J19" s="54">
        <v>47215.95</v>
      </c>
      <c r="K19" s="52">
        <v>8.6199169819637812E-3</v>
      </c>
      <c r="L19" s="23">
        <f t="shared" si="0"/>
        <v>27835.499999999996</v>
      </c>
    </row>
    <row r="20" spans="2:12" s="24" customFormat="1" ht="27.75" customHeight="1" x14ac:dyDescent="0.25">
      <c r="B20" s="21" t="s">
        <v>26</v>
      </c>
      <c r="C20" s="30">
        <v>68.736999999999995</v>
      </c>
      <c r="D20" s="35">
        <v>56814.720000000001</v>
      </c>
      <c r="E20" s="31">
        <v>2722.3</v>
      </c>
      <c r="F20" s="30">
        <v>2.0999999800000002E-2</v>
      </c>
      <c r="G20" s="22">
        <v>778.75</v>
      </c>
      <c r="H20" s="22">
        <v>971.58</v>
      </c>
      <c r="I20" s="22">
        <v>1645.09</v>
      </c>
      <c r="J20" s="54">
        <v>47252.39</v>
      </c>
      <c r="K20" s="52">
        <v>2.524960511332329E-2</v>
      </c>
      <c r="L20" s="23">
        <f t="shared" si="0"/>
        <v>-9562.3300000000017</v>
      </c>
    </row>
    <row r="21" spans="2:12" s="24" customFormat="1" ht="27.75" customHeight="1" x14ac:dyDescent="0.25">
      <c r="B21" s="21" t="s">
        <v>27</v>
      </c>
      <c r="C21" s="30">
        <v>66.519000000000005</v>
      </c>
      <c r="D21" s="35">
        <v>54981.279999999999</v>
      </c>
      <c r="E21" s="31">
        <v>2722.3</v>
      </c>
      <c r="F21" s="30">
        <v>2.0999999800000002E-2</v>
      </c>
      <c r="G21" s="22">
        <v>778.75</v>
      </c>
      <c r="H21" s="22">
        <v>971.58</v>
      </c>
      <c r="I21" s="22">
        <v>1645.09</v>
      </c>
      <c r="J21" s="54">
        <v>47252.39</v>
      </c>
      <c r="K21" s="52">
        <v>2.4434852881754399E-2</v>
      </c>
      <c r="L21" s="23">
        <f t="shared" si="0"/>
        <v>-7728.8899999999994</v>
      </c>
    </row>
    <row r="22" spans="2:12" s="24" customFormat="1" ht="27.75" customHeight="1" x14ac:dyDescent="0.25">
      <c r="B22" s="21" t="s">
        <v>28</v>
      </c>
      <c r="C22" s="30">
        <v>48.782000000000004</v>
      </c>
      <c r="D22" s="35">
        <v>40321.17</v>
      </c>
      <c r="E22" s="31">
        <v>2722.3</v>
      </c>
      <c r="F22" s="30">
        <v>2.0999999800000002E-2</v>
      </c>
      <c r="G22" s="22">
        <v>778.75</v>
      </c>
      <c r="H22" s="22">
        <v>971.58</v>
      </c>
      <c r="I22" s="22">
        <v>1645.09</v>
      </c>
      <c r="J22" s="54">
        <v>47252.39</v>
      </c>
      <c r="K22" s="52">
        <v>1.7919406384307387E-2</v>
      </c>
      <c r="L22" s="23">
        <f t="shared" si="0"/>
        <v>6931.2200000000012</v>
      </c>
    </row>
    <row r="23" spans="2:12" s="24" customFormat="1" ht="15" x14ac:dyDescent="0.25">
      <c r="B23" s="25" t="s">
        <v>29</v>
      </c>
      <c r="C23" s="26">
        <f>SUM(C11:C22)</f>
        <v>576.29200000000003</v>
      </c>
      <c r="D23" s="26">
        <f>SUM(D11:D22)</f>
        <v>470001.18</v>
      </c>
      <c r="E23" s="32">
        <f>E22</f>
        <v>2722.3</v>
      </c>
      <c r="F23" s="28">
        <f>SUM(F11:F22)/12</f>
        <v>2.0833333150000004E-2</v>
      </c>
      <c r="G23" s="27"/>
      <c r="H23" s="27"/>
      <c r="I23" s="27"/>
      <c r="J23" s="27">
        <f>SUM(J11:J22)</f>
        <v>560698.82000000007</v>
      </c>
      <c r="K23" s="29">
        <f>SUM(K11:K22)/12</f>
        <v>1.7641087805654532E-2</v>
      </c>
      <c r="L23" s="27">
        <f t="shared" ref="L23" si="1">SUM(L11:L22)</f>
        <v>90697.640000000014</v>
      </c>
    </row>
    <row r="26" spans="2:12" ht="18.75" customHeight="1" x14ac:dyDescent="0.25">
      <c r="D26" s="33" t="s">
        <v>31</v>
      </c>
      <c r="K26" s="1" t="s">
        <v>32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Шаповалова Татьяна Витальевна</cp:lastModifiedBy>
  <dcterms:created xsi:type="dcterms:W3CDTF">2018-04-09T01:58:38Z</dcterms:created>
  <dcterms:modified xsi:type="dcterms:W3CDTF">2020-03-11T06:18:12Z</dcterms:modified>
</cp:coreProperties>
</file>